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95" windowHeight="5385" activeTab="0"/>
  </bookViews>
  <sheets>
    <sheet name="18-19" sheetId="1" r:id="rId1"/>
  </sheets>
  <definedNames>
    <definedName name="_xlnm.Print_Titles" localSheetId="0">'18-19'!$1:$7</definedName>
  </definedNames>
  <calcPr fullCalcOnLoad="1"/>
</workbook>
</file>

<file path=xl/sharedStrings.xml><?xml version="1.0" encoding="utf-8"?>
<sst xmlns="http://schemas.openxmlformats.org/spreadsheetml/2006/main" count="92" uniqueCount="77">
  <si>
    <t>Leyenda</t>
  </si>
  <si>
    <t>Objetivo alcanzado</t>
  </si>
  <si>
    <t>Objetivo alcanzado en un 85%</t>
  </si>
  <si>
    <t>Objetivo no alcanzado</t>
  </si>
  <si>
    <t>Compromiso</t>
  </si>
  <si>
    <t>Indicador</t>
  </si>
  <si>
    <t>Fuente datos</t>
  </si>
  <si>
    <t>Objetivo</t>
  </si>
  <si>
    <t>Valor_2</t>
  </si>
  <si>
    <t>Valor_t</t>
  </si>
  <si>
    <t>T1</t>
  </si>
  <si>
    <t>T2</t>
  </si>
  <si>
    <t>T3</t>
  </si>
  <si>
    <t>T4</t>
  </si>
  <si>
    <t>% de AQS contestados en plazo</t>
  </si>
  <si>
    <t>Registro informático AQS</t>
  </si>
  <si>
    <t>Carta de Servicios AMALUR</t>
  </si>
  <si>
    <t>Actualización diaria de los paneles de cada aula con información relativa a las actividades realizadas, datos de comida y aseo, y sesiones del taller de expresión plástica.</t>
  </si>
  <si>
    <t>Número de actualizaciones y publicaciones diarias en los paneles.</t>
  </si>
  <si>
    <t>Carpeta del curso</t>
  </si>
  <si>
    <t>Información diaria en el panel de comida de los menús ofrecidos, ingredientes y proceso de elaboración.</t>
  </si>
  <si>
    <t>% de menús especiales que se preparan sobre los solicitados.</t>
  </si>
  <si>
    <t>USB o documentos en papel entregados</t>
  </si>
  <si>
    <t>El número de personal educador por línea será superior a los ratios establecidos.</t>
  </si>
  <si>
    <t>Nº de horas de formación realizados.</t>
  </si>
  <si>
    <t>% de archivos de imágenes y documentos entregados.</t>
  </si>
  <si>
    <t>=</t>
  </si>
  <si>
    <t>Resultado anual</t>
  </si>
  <si>
    <t>Actualización trimestral en Internet de la información de la escuela.</t>
  </si>
  <si>
    <t>Nº menús especiales solicitados</t>
  </si>
  <si>
    <t>Nº menús especiales atendidos</t>
  </si>
  <si>
    <t>Nª de actualizaciones de la información de la escuela.</t>
  </si>
  <si>
    <t>Nº de actualizaciones</t>
  </si>
  <si>
    <t>&gt;=</t>
  </si>
  <si>
    <t xml:space="preserve">SEGUIMIENTO </t>
  </si>
  <si>
    <t>DE COMPROMISOS</t>
  </si>
  <si>
    <t>Nª AQS recibidos</t>
  </si>
  <si>
    <t>Nº de horas de formación</t>
  </si>
  <si>
    <t>Ratio establecido</t>
  </si>
  <si>
    <t>&gt;=15</t>
  </si>
  <si>
    <t>&gt;=2</t>
  </si>
  <si>
    <t>&gt;=1</t>
  </si>
  <si>
    <t>Nº unidades</t>
  </si>
  <si>
    <t>*. Se considera el curso escolar (agosto a julio) y no el año natural   T1: Agosto-Octubre T2: Noviembre-Enero  T3: Febrero-Abril T4 Mayo-Julio</t>
  </si>
  <si>
    <t>Blog + Página Web Ayto</t>
  </si>
  <si>
    <t xml:space="preserve">A las educadoras de jornada completa se les computan hasta 20 horas de formación. A las de 1/2, hasta 10. </t>
  </si>
  <si>
    <t>convocatoria y hoja registro</t>
  </si>
  <si>
    <t>Nº de convocatorias de puertas abiertas</t>
  </si>
  <si>
    <t xml:space="preserve">Página web y blog. </t>
  </si>
  <si>
    <t>Se realizarán mínimo dos reuniones de clase a todas las familias.</t>
  </si>
  <si>
    <t>Se convocará a mínimo dos entrevistas individuales por curso a todas las familias.</t>
  </si>
  <si>
    <t>Adaptación del menú ordinario a las necesidades alimenticias especiales del 100% de las criaturas que lo justifiquen  médicamente.</t>
  </si>
  <si>
    <t>Elaboración y entrega a las familias de un archivo de imágenes y documentos de su hijo o hija al final del curso.</t>
  </si>
  <si>
    <t>Todas las quejas y sugerencias recibidas serán contestadas en un plazo máximo de 15 días naturales.</t>
  </si>
  <si>
    <t>Nº AQS contestados &lt;=15 días</t>
  </si>
  <si>
    <t>Nº AQS contestados &gt;15 días</t>
  </si>
  <si>
    <t>Nº de personas educadoras por línea/nº de criaturas.</t>
  </si>
  <si>
    <t>Nº personas educadoras</t>
  </si>
  <si>
    <t>Nº plazas</t>
  </si>
  <si>
    <t>*** Una en mayo del curso anterior, con la directora, y otra antes de empezar (agosto) con las educadoras. Se contabilizan las dos, en el 1º trimestre</t>
  </si>
  <si>
    <t>Se convocará a dos entrevistas individuales extraordinarias a las familias de nueva matrícula. ***</t>
  </si>
  <si>
    <t>Convocatoria de una jornada puertas abiertas previa a plazo de preinscripción**</t>
  </si>
  <si>
    <t>** Aunque se haga en febrero de un curso, se contabiliza en el curso siguiente, 1º trimestre</t>
  </si>
  <si>
    <t>Curso: 2018/2019</t>
  </si>
  <si>
    <t xml:space="preserve">El nº de incidencias por la no actualización del panel no será superior a 5 por curso. </t>
  </si>
  <si>
    <t>Registro APPC y tabla de alergias</t>
  </si>
  <si>
    <t>Nº de entrevistas individuales / nº de niños y niñas.</t>
  </si>
  <si>
    <t>Nº de convocatorias de reuniones de clase realizadas/ nº de clases.</t>
  </si>
  <si>
    <t>Nº de entrevistas/ nº de nuevas matrículas.</t>
  </si>
  <si>
    <t>Plantilla escolar y registro de asistencia.</t>
  </si>
  <si>
    <t>Cita previa y carpeta de curso</t>
  </si>
  <si>
    <t xml:space="preserve">Puntuación media dada por las familias. </t>
  </si>
  <si>
    <t>Encuesta de satisfacción</t>
  </si>
  <si>
    <t>&gt;=7</t>
  </si>
  <si>
    <t xml:space="preserve">Tabla formación personal </t>
  </si>
  <si>
    <t xml:space="preserve">El grado de satisfacción general con la escuela superará de media la puntuación de 7 sobre 10. </t>
  </si>
  <si>
    <t>Dentro del calendario laboral del equipo educativo de la escuela se destinarán, a la formación y reciclaje en materias relacionadas con el desempeño de su puesto, una media de 15 horas por puesto (*)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</si>
</sst>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99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0" fillId="34" borderId="0" xfId="0" applyFill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9" fontId="8" fillId="0" borderId="10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9" fontId="8" fillId="0" borderId="10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2" fontId="0" fillId="0" borderId="0" xfId="0" applyNumberFormat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9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center" wrapText="1"/>
    </xf>
    <xf numFmtId="9" fontId="8" fillId="0" borderId="16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0" xfId="0" applyNumberFormat="1" applyBorder="1" applyAlignment="1">
      <alignment vertical="top"/>
    </xf>
    <xf numFmtId="1" fontId="0" fillId="0" borderId="0" xfId="0" applyNumberFormat="1" applyAlignment="1">
      <alignment/>
    </xf>
    <xf numFmtId="1" fontId="8" fillId="0" borderId="15" xfId="0" applyNumberFormat="1" applyFont="1" applyFill="1" applyBorder="1" applyAlignment="1">
      <alignment vertical="top" wrapText="1"/>
    </xf>
    <xf numFmtId="9" fontId="8" fillId="0" borderId="12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 vertical="top"/>
    </xf>
    <xf numFmtId="0" fontId="0" fillId="36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9" fontId="8" fillId="0" borderId="16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" fontId="12" fillId="0" borderId="16" xfId="0" applyNumberFormat="1" applyFont="1" applyFill="1" applyBorder="1" applyAlignment="1">
      <alignment vertical="top" wrapText="1"/>
    </xf>
    <xf numFmtId="1" fontId="12" fillId="0" borderId="16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/>
    </xf>
    <xf numFmtId="1" fontId="12" fillId="0" borderId="15" xfId="0" applyNumberFormat="1" applyFont="1" applyFill="1" applyBorder="1" applyAlignment="1">
      <alignment vertical="top" wrapText="1"/>
    </xf>
    <xf numFmtId="1" fontId="12" fillId="0" borderId="15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9" fontId="12" fillId="0" borderId="16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center" vertical="top"/>
    </xf>
    <xf numFmtId="165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2" fontId="49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666750</xdr:colOff>
      <xdr:row>2</xdr:row>
      <xdr:rowOff>114300</xdr:rowOff>
    </xdr:to>
    <xdr:pic>
      <xdr:nvPicPr>
        <xdr:cNvPr id="1" name="Picture 1" descr="logo villava"/>
        <xdr:cNvPicPr preferRelativeResize="1">
          <a:picLocks noChangeAspect="1"/>
        </xdr:cNvPicPr>
      </xdr:nvPicPr>
      <xdr:blipFill>
        <a:blip r:embed="rId1"/>
        <a:srcRect b="24137"/>
        <a:stretch>
          <a:fillRect/>
        </a:stretch>
      </xdr:blipFill>
      <xdr:spPr>
        <a:xfrm>
          <a:off x="152400" y="285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3" sqref="J13"/>
    </sheetView>
  </sheetViews>
  <sheetFormatPr defaultColWidth="11.421875" defaultRowHeight="12.75"/>
  <cols>
    <col min="1" max="1" width="29.8515625" style="0" customWidth="1"/>
    <col min="2" max="2" width="23.140625" style="0" customWidth="1"/>
    <col min="3" max="3" width="18.57421875" style="0" bestFit="1" customWidth="1"/>
    <col min="4" max="4" width="11.00390625" style="0" bestFit="1" customWidth="1"/>
    <col min="5" max="5" width="7.8515625" style="0" hidden="1" customWidth="1"/>
    <col min="6" max="6" width="7.421875" style="0" hidden="1" customWidth="1"/>
    <col min="7" max="10" width="8.7109375" style="0" customWidth="1"/>
    <col min="11" max="11" width="14.57421875" style="0" bestFit="1" customWidth="1"/>
  </cols>
  <sheetData>
    <row r="1" spans="1:12" ht="12.75">
      <c r="A1" s="1"/>
      <c r="B1" s="1"/>
      <c r="C1" s="2" t="s">
        <v>34</v>
      </c>
      <c r="D1" s="3"/>
      <c r="E1" s="4"/>
      <c r="F1" s="4"/>
      <c r="I1" s="3"/>
      <c r="J1" s="5" t="s">
        <v>0</v>
      </c>
      <c r="K1" s="4"/>
      <c r="L1" s="1"/>
    </row>
    <row r="2" spans="1:12" ht="12.75">
      <c r="A2" s="1"/>
      <c r="B2" s="1"/>
      <c r="C2" s="2" t="s">
        <v>35</v>
      </c>
      <c r="E2" s="7"/>
      <c r="F2" s="7"/>
      <c r="J2" s="8" t="s">
        <v>1</v>
      </c>
      <c r="K2" s="9"/>
      <c r="L2" s="1"/>
    </row>
    <row r="3" spans="1:12" ht="12.75">
      <c r="A3" s="1"/>
      <c r="B3" s="1"/>
      <c r="D3" s="10"/>
      <c r="E3" s="10"/>
      <c r="F3" s="10"/>
      <c r="J3" s="8" t="s">
        <v>2</v>
      </c>
      <c r="K3" s="50"/>
      <c r="L3" s="1"/>
    </row>
    <row r="4" spans="1:12" ht="12.75">
      <c r="A4" s="1"/>
      <c r="B4" s="1"/>
      <c r="C4" s="48" t="s">
        <v>63</v>
      </c>
      <c r="D4" s="10"/>
      <c r="E4" s="10"/>
      <c r="F4" s="10"/>
      <c r="J4" s="8" t="s">
        <v>3</v>
      </c>
      <c r="K4" s="12"/>
      <c r="L4" s="1"/>
    </row>
    <row r="5" spans="1:12" ht="20.25">
      <c r="A5" s="11" t="s">
        <v>16</v>
      </c>
      <c r="B5" s="1"/>
      <c r="D5" s="10"/>
      <c r="E5" s="10"/>
      <c r="F5" s="10"/>
      <c r="L5" s="1"/>
    </row>
    <row r="6" spans="1:12" ht="12.75">
      <c r="A6" s="1"/>
      <c r="B6" s="1"/>
      <c r="C6" s="6"/>
      <c r="D6" s="4"/>
      <c r="E6" s="4"/>
      <c r="F6" s="4"/>
      <c r="G6" s="4"/>
      <c r="H6" s="4"/>
      <c r="I6" s="4"/>
      <c r="J6" s="4"/>
      <c r="K6" s="4"/>
      <c r="L6" s="1"/>
    </row>
    <row r="7" spans="1:12" ht="12.75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27</v>
      </c>
      <c r="L7" s="1"/>
    </row>
    <row r="8" spans="1:12" ht="51">
      <c r="A8" s="30" t="s">
        <v>17</v>
      </c>
      <c r="B8" s="15" t="s">
        <v>18</v>
      </c>
      <c r="C8" s="16" t="s">
        <v>19</v>
      </c>
      <c r="D8" s="17" t="str">
        <f>"=100%"</f>
        <v>=100%</v>
      </c>
      <c r="E8" s="17">
        <f>1</f>
        <v>1</v>
      </c>
      <c r="F8" s="36" t="s">
        <v>26</v>
      </c>
      <c r="G8" s="29">
        <v>1</v>
      </c>
      <c r="H8" s="29">
        <v>1</v>
      </c>
      <c r="I8" s="29">
        <v>1</v>
      </c>
      <c r="J8" s="29">
        <v>1</v>
      </c>
      <c r="K8" s="49">
        <f>(G8+H8+I8+J8)/4</f>
        <v>1</v>
      </c>
      <c r="L8" s="1"/>
    </row>
    <row r="9" spans="1:12" ht="38.25">
      <c r="A9" s="34" t="s">
        <v>20</v>
      </c>
      <c r="B9" s="35" t="s">
        <v>64</v>
      </c>
      <c r="C9" s="16" t="s">
        <v>19</v>
      </c>
      <c r="D9" s="17" t="str">
        <f>"=100%"</f>
        <v>=100%</v>
      </c>
      <c r="E9" s="17">
        <f>1</f>
        <v>1</v>
      </c>
      <c r="F9" s="36" t="s">
        <v>26</v>
      </c>
      <c r="G9" s="29">
        <v>1</v>
      </c>
      <c r="H9" s="29">
        <v>1</v>
      </c>
      <c r="I9" s="29">
        <v>1</v>
      </c>
      <c r="J9" s="29">
        <v>1</v>
      </c>
      <c r="K9" s="49">
        <f>(G9+H9+I9+J9)/4</f>
        <v>1</v>
      </c>
      <c r="L9" s="1"/>
    </row>
    <row r="10" spans="1:12" ht="25.5">
      <c r="A10" s="75" t="s">
        <v>51</v>
      </c>
      <c r="B10" s="23" t="s">
        <v>21</v>
      </c>
      <c r="C10" s="23" t="s">
        <v>65</v>
      </c>
      <c r="D10" s="27" t="str">
        <f>"=100%"</f>
        <v>=100%</v>
      </c>
      <c r="E10" s="27">
        <f>1</f>
        <v>1</v>
      </c>
      <c r="F10" s="39" t="s">
        <v>26</v>
      </c>
      <c r="G10" s="29">
        <v>1</v>
      </c>
      <c r="H10" s="29"/>
      <c r="I10" s="29"/>
      <c r="J10" s="29"/>
      <c r="K10" s="49">
        <f>K12/K11</f>
        <v>1</v>
      </c>
      <c r="L10" s="1"/>
    </row>
    <row r="11" spans="1:12" s="45" customFormat="1" ht="12.75">
      <c r="A11" s="76"/>
      <c r="B11" s="57" t="s">
        <v>29</v>
      </c>
      <c r="C11" s="57"/>
      <c r="D11" s="58"/>
      <c r="E11" s="58"/>
      <c r="F11" s="58"/>
      <c r="G11" s="59">
        <v>27</v>
      </c>
      <c r="H11" s="59">
        <v>53</v>
      </c>
      <c r="I11" s="59">
        <v>73</v>
      </c>
      <c r="J11" s="59">
        <v>48</v>
      </c>
      <c r="K11" s="59">
        <f>SUM(G11:J11)</f>
        <v>201</v>
      </c>
      <c r="L11" s="44"/>
    </row>
    <row r="12" spans="1:12" s="45" customFormat="1" ht="12.75">
      <c r="A12" s="77"/>
      <c r="B12" s="60" t="s">
        <v>30</v>
      </c>
      <c r="C12" s="60"/>
      <c r="D12" s="61"/>
      <c r="E12" s="61"/>
      <c r="F12" s="61"/>
      <c r="G12" s="59">
        <v>27</v>
      </c>
      <c r="H12" s="59">
        <v>53</v>
      </c>
      <c r="I12" s="59">
        <v>73</v>
      </c>
      <c r="J12" s="59">
        <v>48</v>
      </c>
      <c r="K12" s="59">
        <f>SUM(G12:J12)</f>
        <v>201</v>
      </c>
      <c r="L12" s="44"/>
    </row>
    <row r="13" spans="1:12" ht="25.5">
      <c r="A13" s="31" t="s">
        <v>28</v>
      </c>
      <c r="B13" s="25" t="s">
        <v>31</v>
      </c>
      <c r="C13" s="47" t="s">
        <v>44</v>
      </c>
      <c r="D13" s="27" t="str">
        <f>"=100%"</f>
        <v>=100%</v>
      </c>
      <c r="E13" s="27">
        <f>1</f>
        <v>1</v>
      </c>
      <c r="F13" s="39" t="s">
        <v>26</v>
      </c>
      <c r="G13" s="29">
        <v>1</v>
      </c>
      <c r="H13" s="29">
        <v>1</v>
      </c>
      <c r="I13" s="29">
        <v>1</v>
      </c>
      <c r="J13" s="29">
        <v>1</v>
      </c>
      <c r="K13" s="49">
        <f>IF(SUM(G13:J13)&gt;=400,1,SUM(G13:J13)/4)</f>
        <v>1</v>
      </c>
      <c r="L13" s="1"/>
    </row>
    <row r="14" spans="1:12" s="45" customFormat="1" ht="12.75">
      <c r="A14" s="37"/>
      <c r="B14" s="46" t="s">
        <v>32</v>
      </c>
      <c r="C14" s="46"/>
      <c r="D14" s="41"/>
      <c r="E14" s="41"/>
      <c r="F14" s="41"/>
      <c r="G14" s="42">
        <v>4</v>
      </c>
      <c r="H14" s="42">
        <v>2</v>
      </c>
      <c r="I14" s="42">
        <v>2</v>
      </c>
      <c r="J14" s="42"/>
      <c r="K14" s="42">
        <f>SUM(G14:J14)</f>
        <v>8</v>
      </c>
      <c r="L14" s="44"/>
    </row>
    <row r="15" spans="1:12" ht="25.5">
      <c r="A15" s="20" t="s">
        <v>50</v>
      </c>
      <c r="B15" s="25" t="s">
        <v>66</v>
      </c>
      <c r="C15" s="47" t="s">
        <v>19</v>
      </c>
      <c r="D15" s="27" t="s">
        <v>40</v>
      </c>
      <c r="E15" s="18">
        <v>2</v>
      </c>
      <c r="F15" s="39" t="s">
        <v>33</v>
      </c>
      <c r="G15" s="42">
        <v>1</v>
      </c>
      <c r="H15" s="42"/>
      <c r="I15" s="42"/>
      <c r="J15" s="42">
        <v>1</v>
      </c>
      <c r="K15" s="43">
        <f>SUM(G15:J15)</f>
        <v>2</v>
      </c>
      <c r="L15" s="1"/>
    </row>
    <row r="16" spans="1:12" ht="25.5">
      <c r="A16" s="23" t="s">
        <v>49</v>
      </c>
      <c r="B16" s="21" t="s">
        <v>67</v>
      </c>
      <c r="C16" s="22" t="s">
        <v>46</v>
      </c>
      <c r="D16" s="27" t="s">
        <v>40</v>
      </c>
      <c r="E16" s="18">
        <v>2</v>
      </c>
      <c r="F16" s="39" t="s">
        <v>33</v>
      </c>
      <c r="G16" s="42"/>
      <c r="H16" s="42">
        <v>1</v>
      </c>
      <c r="I16" s="42"/>
      <c r="J16" s="74">
        <v>0.33</v>
      </c>
      <c r="K16" s="43">
        <f>SUM(G16:J16)</f>
        <v>1.33</v>
      </c>
      <c r="L16" s="1"/>
    </row>
    <row r="17" spans="1:12" ht="25.5" customHeight="1">
      <c r="A17" s="23" t="s">
        <v>52</v>
      </c>
      <c r="B17" s="21" t="s">
        <v>25</v>
      </c>
      <c r="C17" s="16" t="s">
        <v>22</v>
      </c>
      <c r="D17" s="17" t="str">
        <f>"=100%"</f>
        <v>=100%</v>
      </c>
      <c r="E17" s="27">
        <f>1</f>
        <v>1</v>
      </c>
      <c r="F17" s="39" t="s">
        <v>26</v>
      </c>
      <c r="G17" s="29"/>
      <c r="H17" s="29"/>
      <c r="I17" s="29"/>
      <c r="J17" s="29">
        <v>1</v>
      </c>
      <c r="K17" s="49">
        <f>IF(SUM(G17:J17)&gt;=100,1,SUM(G17:J17))</f>
        <v>1</v>
      </c>
      <c r="L17" s="24"/>
    </row>
    <row r="18" spans="1:12" ht="12.75">
      <c r="A18" s="75" t="s">
        <v>53</v>
      </c>
      <c r="B18" s="23" t="s">
        <v>14</v>
      </c>
      <c r="C18" s="23" t="s">
        <v>15</v>
      </c>
      <c r="D18" s="27" t="str">
        <f>"=100%"</f>
        <v>=100%</v>
      </c>
      <c r="E18" s="27">
        <f>1</f>
        <v>1</v>
      </c>
      <c r="F18" s="39" t="s">
        <v>26</v>
      </c>
      <c r="G18" s="29">
        <v>1</v>
      </c>
      <c r="H18" s="29"/>
      <c r="I18" s="29">
        <v>1</v>
      </c>
      <c r="J18" s="29"/>
      <c r="K18" s="49">
        <f>K20/K19</f>
        <v>1</v>
      </c>
      <c r="L18" s="1"/>
    </row>
    <row r="19" spans="1:12" ht="12.75">
      <c r="A19" s="76"/>
      <c r="B19" s="62" t="s">
        <v>36</v>
      </c>
      <c r="C19" s="62"/>
      <c r="D19" s="63"/>
      <c r="E19" s="63"/>
      <c r="F19" s="58"/>
      <c r="G19" s="59">
        <v>7</v>
      </c>
      <c r="H19" s="59">
        <v>0</v>
      </c>
      <c r="I19" s="59">
        <v>1</v>
      </c>
      <c r="J19" s="59">
        <v>0</v>
      </c>
      <c r="K19" s="59">
        <f>SUM(G19:J19)</f>
        <v>8</v>
      </c>
      <c r="L19" s="1"/>
    </row>
    <row r="20" spans="1:12" ht="12.75">
      <c r="A20" s="76"/>
      <c r="B20" s="57" t="s">
        <v>54</v>
      </c>
      <c r="C20" s="57"/>
      <c r="D20" s="58"/>
      <c r="E20" s="58"/>
      <c r="F20" s="58"/>
      <c r="G20" s="59">
        <v>7</v>
      </c>
      <c r="H20" s="59">
        <v>0</v>
      </c>
      <c r="I20" s="59">
        <v>1</v>
      </c>
      <c r="J20" s="59">
        <v>0</v>
      </c>
      <c r="K20" s="59">
        <f>SUM(G20:J20)</f>
        <v>8</v>
      </c>
      <c r="L20" s="1"/>
    </row>
    <row r="21" spans="1:12" ht="12.75">
      <c r="A21" s="77"/>
      <c r="B21" s="60" t="s">
        <v>55</v>
      </c>
      <c r="C21" s="60"/>
      <c r="D21" s="61"/>
      <c r="E21" s="61"/>
      <c r="F21" s="61"/>
      <c r="G21" s="59"/>
      <c r="H21" s="59"/>
      <c r="I21" s="59"/>
      <c r="J21" s="59"/>
      <c r="K21" s="59">
        <f>SUM(G21:J21)</f>
        <v>0</v>
      </c>
      <c r="L21" s="1"/>
    </row>
    <row r="22" spans="1:12" ht="25.5">
      <c r="A22" s="32" t="s">
        <v>23</v>
      </c>
      <c r="B22" s="25" t="s">
        <v>56</v>
      </c>
      <c r="C22" s="26" t="s">
        <v>69</v>
      </c>
      <c r="D22" s="27" t="str">
        <f>"&gt;=100%"</f>
        <v>&gt;=100%</v>
      </c>
      <c r="E22" s="27">
        <f>1</f>
        <v>1</v>
      </c>
      <c r="F22" s="39" t="s">
        <v>33</v>
      </c>
      <c r="G22" s="29">
        <v>1.14</v>
      </c>
      <c r="H22" s="29">
        <v>1.14</v>
      </c>
      <c r="I22" s="29">
        <v>1.14</v>
      </c>
      <c r="J22" s="29">
        <v>1.14</v>
      </c>
      <c r="K22" s="49">
        <f>K24/K25</f>
        <v>1.1363636363636365</v>
      </c>
      <c r="L22" s="28"/>
    </row>
    <row r="23" spans="1:12" s="56" customFormat="1" ht="12.75">
      <c r="A23" s="51"/>
      <c r="B23" s="57" t="s">
        <v>42</v>
      </c>
      <c r="C23" s="57"/>
      <c r="D23" s="58"/>
      <c r="E23" s="58"/>
      <c r="F23" s="58"/>
      <c r="G23" s="59">
        <v>10</v>
      </c>
      <c r="H23" s="59">
        <v>10</v>
      </c>
      <c r="I23" s="59">
        <v>10</v>
      </c>
      <c r="J23" s="59">
        <v>10</v>
      </c>
      <c r="K23" s="59">
        <f>AVERAGE(G23:J23)</f>
        <v>10</v>
      </c>
      <c r="L23" s="1"/>
    </row>
    <row r="24" spans="1:12" s="56" customFormat="1" ht="12.75">
      <c r="A24" s="51"/>
      <c r="B24" s="57" t="s">
        <v>57</v>
      </c>
      <c r="C24" s="57"/>
      <c r="D24" s="58"/>
      <c r="E24" s="58"/>
      <c r="F24" s="58"/>
      <c r="G24" s="64">
        <v>12.5</v>
      </c>
      <c r="H24" s="64">
        <v>12.5</v>
      </c>
      <c r="I24" s="64">
        <v>12.5</v>
      </c>
      <c r="J24" s="64">
        <v>12.5</v>
      </c>
      <c r="K24" s="64">
        <f>AVERAGE(G24:J24)</f>
        <v>12.5</v>
      </c>
      <c r="L24" s="1"/>
    </row>
    <row r="25" spans="1:12" ht="12.75">
      <c r="A25" s="52"/>
      <c r="B25" s="60" t="s">
        <v>38</v>
      </c>
      <c r="C25" s="60"/>
      <c r="D25" s="61"/>
      <c r="E25" s="61"/>
      <c r="F25" s="61"/>
      <c r="G25" s="59">
        <v>11</v>
      </c>
      <c r="H25" s="59">
        <v>11</v>
      </c>
      <c r="I25" s="59">
        <v>11</v>
      </c>
      <c r="J25" s="59">
        <v>11</v>
      </c>
      <c r="K25" s="59">
        <f>AVERAGE(G25:J25)</f>
        <v>11</v>
      </c>
      <c r="L25" s="1"/>
    </row>
    <row r="26" spans="1:12" ht="12.75">
      <c r="A26" s="75" t="s">
        <v>76</v>
      </c>
      <c r="B26" s="25" t="s">
        <v>24</v>
      </c>
      <c r="C26" s="47" t="s">
        <v>74</v>
      </c>
      <c r="D26" s="27" t="s">
        <v>39</v>
      </c>
      <c r="E26" s="18">
        <v>15</v>
      </c>
      <c r="F26" s="39" t="s">
        <v>33</v>
      </c>
      <c r="G26" s="42"/>
      <c r="H26" s="42"/>
      <c r="I26" s="42"/>
      <c r="J26" s="42"/>
      <c r="K26" s="55">
        <f>K28/K27</f>
        <v>17.36</v>
      </c>
      <c r="L26" s="28"/>
    </row>
    <row r="27" spans="1:12" ht="12.75">
      <c r="A27" s="76"/>
      <c r="B27" s="53" t="s">
        <v>58</v>
      </c>
      <c r="C27" s="54"/>
      <c r="D27" s="38"/>
      <c r="E27" s="38"/>
      <c r="F27" s="40"/>
      <c r="G27" s="65">
        <v>12.5</v>
      </c>
      <c r="H27" s="65">
        <v>12.5</v>
      </c>
      <c r="I27" s="65">
        <v>12.5</v>
      </c>
      <c r="J27" s="65">
        <v>12.5</v>
      </c>
      <c r="K27" s="65">
        <f>AVERAGE(G27:J27)</f>
        <v>12.5</v>
      </c>
      <c r="L27" s="28"/>
    </row>
    <row r="28" spans="1:12" s="45" customFormat="1" ht="25.5" customHeight="1">
      <c r="A28" s="77"/>
      <c r="B28" s="60" t="s">
        <v>37</v>
      </c>
      <c r="C28" s="60"/>
      <c r="D28" s="61"/>
      <c r="E28" s="61"/>
      <c r="F28" s="61"/>
      <c r="G28" s="59">
        <v>43</v>
      </c>
      <c r="H28" s="59">
        <v>96</v>
      </c>
      <c r="I28" s="59">
        <v>30</v>
      </c>
      <c r="J28" s="59">
        <v>48</v>
      </c>
      <c r="K28" s="59">
        <f>SUM(G28:J28)</f>
        <v>217</v>
      </c>
      <c r="L28" s="44"/>
    </row>
    <row r="29" spans="1:12" ht="25.5">
      <c r="A29" s="30" t="s">
        <v>61</v>
      </c>
      <c r="B29" s="21" t="s">
        <v>47</v>
      </c>
      <c r="C29" s="16" t="s">
        <v>48</v>
      </c>
      <c r="D29" s="17" t="s">
        <v>41</v>
      </c>
      <c r="E29" s="17">
        <f>1</f>
        <v>1</v>
      </c>
      <c r="F29" s="36" t="s">
        <v>26</v>
      </c>
      <c r="G29" s="59">
        <v>1</v>
      </c>
      <c r="H29" s="59"/>
      <c r="I29" s="59"/>
      <c r="J29" s="59"/>
      <c r="K29" s="43">
        <f>G29+H29+I29+J29</f>
        <v>1</v>
      </c>
      <c r="L29" s="1"/>
    </row>
    <row r="30" spans="1:12" ht="38.25">
      <c r="A30" s="23" t="s">
        <v>60</v>
      </c>
      <c r="B30" s="21" t="s">
        <v>68</v>
      </c>
      <c r="C30" s="22" t="s">
        <v>70</v>
      </c>
      <c r="D30" s="17" t="s">
        <v>40</v>
      </c>
      <c r="E30" s="18">
        <v>1</v>
      </c>
      <c r="F30" s="39" t="s">
        <v>33</v>
      </c>
      <c r="G30" s="19">
        <v>2</v>
      </c>
      <c r="H30" s="19"/>
      <c r="I30" s="19"/>
      <c r="J30" s="19"/>
      <c r="K30" s="43">
        <f>SUM(G30:J30)</f>
        <v>2</v>
      </c>
      <c r="L30" s="1"/>
    </row>
    <row r="31" spans="1:12" ht="25.5">
      <c r="A31" s="72" t="s">
        <v>75</v>
      </c>
      <c r="B31" s="21" t="s">
        <v>71</v>
      </c>
      <c r="C31" s="22" t="s">
        <v>72</v>
      </c>
      <c r="D31" s="17" t="s">
        <v>73</v>
      </c>
      <c r="E31" s="18">
        <v>1</v>
      </c>
      <c r="F31" s="39" t="s">
        <v>33</v>
      </c>
      <c r="G31" s="19"/>
      <c r="H31" s="19"/>
      <c r="I31" s="19"/>
      <c r="J31" s="19"/>
      <c r="K31" s="73">
        <v>8.53</v>
      </c>
      <c r="L31" s="1"/>
    </row>
    <row r="32" spans="1:12" s="71" customFormat="1" ht="12.75">
      <c r="A32" s="33" t="s">
        <v>43</v>
      </c>
      <c r="B32" s="66"/>
      <c r="C32" s="67"/>
      <c r="D32" s="68"/>
      <c r="E32" s="69"/>
      <c r="F32" s="69"/>
      <c r="G32" s="69"/>
      <c r="H32" s="69"/>
      <c r="I32" s="69"/>
      <c r="J32" s="69"/>
      <c r="K32" s="69"/>
      <c r="L32" s="70"/>
    </row>
    <row r="33" s="71" customFormat="1" ht="11.25">
      <c r="A33" s="71" t="s">
        <v>62</v>
      </c>
    </row>
    <row r="34" s="71" customFormat="1" ht="11.25">
      <c r="A34" s="71" t="s">
        <v>59</v>
      </c>
    </row>
    <row r="35" s="71" customFormat="1" ht="11.25">
      <c r="A35" s="71" t="s">
        <v>45</v>
      </c>
    </row>
  </sheetData>
  <sheetProtection/>
  <mergeCells count="3">
    <mergeCell ref="A10:A12"/>
    <mergeCell ref="A18:A21"/>
    <mergeCell ref="A26:A28"/>
  </mergeCells>
  <conditionalFormatting sqref="K26">
    <cfRule type="cellIs" priority="3" dxfId="1" operator="greaterThanOrEqual" stopIfTrue="1">
      <formula>15</formula>
    </cfRule>
    <cfRule type="cellIs" priority="4" dxfId="3" operator="between" stopIfTrue="1">
      <formula>12</formula>
      <formula>15</formula>
    </cfRule>
    <cfRule type="cellIs" priority="5" dxfId="0" operator="lessThan" stopIfTrue="1">
      <formula>12</formula>
    </cfRule>
  </conditionalFormatting>
  <conditionalFormatting sqref="K17:K18 K13 K9:K10">
    <cfRule type="cellIs" priority="6" dxfId="1" operator="equal" stopIfTrue="1">
      <formula>1</formula>
    </cfRule>
    <cfRule type="cellIs" priority="7" dxfId="3" operator="between" stopIfTrue="1">
      <formula>0.85</formula>
      <formula>0.99</formula>
    </cfRule>
    <cfRule type="cellIs" priority="8" dxfId="0" operator="lessThan" stopIfTrue="1">
      <formula>0.85</formula>
    </cfRule>
  </conditionalFormatting>
  <conditionalFormatting sqref="K15:K16 K30">
    <cfRule type="cellIs" priority="9" dxfId="1" operator="equal" stopIfTrue="1">
      <formula>2</formula>
    </cfRule>
    <cfRule type="cellIs" priority="10" dxfId="0" operator="lessThan" stopIfTrue="1">
      <formula>2</formula>
    </cfRule>
  </conditionalFormatting>
  <conditionalFormatting sqref="K22 K29">
    <cfRule type="cellIs" priority="11" dxfId="1" operator="greaterThanOrEqual" stopIfTrue="1">
      <formula>1</formula>
    </cfRule>
    <cfRule type="cellIs" priority="12" dxfId="3" operator="between" stopIfTrue="1">
      <formula>0.85</formula>
      <formula>0.99</formula>
    </cfRule>
    <cfRule type="cellIs" priority="13" dxfId="0" operator="lessThan" stopIfTrue="1">
      <formula>0.85</formula>
    </cfRule>
  </conditionalFormatting>
  <conditionalFormatting sqref="K8">
    <cfRule type="cellIs" priority="14" dxfId="1" operator="equal" stopIfTrue="1">
      <formula>1</formula>
    </cfRule>
    <cfRule type="cellIs" priority="15" dxfId="3" operator="between" stopIfTrue="1">
      <formula>0.85</formula>
      <formula>0.999</formula>
    </cfRule>
    <cfRule type="cellIs" priority="16" dxfId="0" operator="lessThan" stopIfTrue="1">
      <formula>0.85</formula>
    </cfRule>
  </conditionalFormatting>
  <conditionalFormatting sqref="K31">
    <cfRule type="cellIs" priority="1" dxfId="1" operator="equal" stopIfTrue="1">
      <formula>2</formula>
    </cfRule>
    <cfRule type="cellIs" priority="2" dxfId="0" operator="lessThan" stopIfTrue="1">
      <formula>2</formula>
    </cfRule>
  </conditionalFormatting>
  <printOptions horizontalCentered="1"/>
  <pageMargins left="0.1968503937007874" right="0.1968503937007874" top="0.17" bottom="0.1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José Sánchez Uribarri</cp:lastModifiedBy>
  <cp:lastPrinted>2019-05-03T09:55:27Z</cp:lastPrinted>
  <dcterms:created xsi:type="dcterms:W3CDTF">2014-11-05T08:07:50Z</dcterms:created>
  <dcterms:modified xsi:type="dcterms:W3CDTF">2019-07-05T08:13:18Z</dcterms:modified>
  <cp:category/>
  <cp:version/>
  <cp:contentType/>
  <cp:contentStatus/>
</cp:coreProperties>
</file>